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wnloads\"/>
    </mc:Choice>
  </mc:AlternateContent>
  <xr:revisionPtr revIDLastSave="0" documentId="13_ncr:1_{1A2C1907-5EDD-4776-B533-55B222B3FFE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ll B_Comport B" sheetId="3" r:id="rId1"/>
  </sheets>
  <definedNames>
    <definedName name="_xlnm.Print_Area" localSheetId="0">'All B_Comport B'!$A$1:$P$31</definedName>
    <definedName name="_xlnm.Print_Titles" localSheetId="0">'All B_Comport B'!$11:$13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21" i="3"/>
  <c r="J21" i="3" s="1"/>
  <c r="H27" i="3" l="1"/>
  <c r="F15" i="3"/>
  <c r="J15" i="3" s="1"/>
  <c r="F16" i="3"/>
  <c r="J16" i="3" s="1"/>
  <c r="F17" i="3"/>
  <c r="J17" i="3" s="1"/>
  <c r="F18" i="3"/>
  <c r="J18" i="3" s="1"/>
  <c r="F19" i="3"/>
  <c r="J19" i="3" s="1"/>
  <c r="F20" i="3"/>
  <c r="J20" i="3" s="1"/>
  <c r="F22" i="3"/>
  <c r="J22" i="3" s="1"/>
  <c r="F23" i="3"/>
  <c r="J23" i="3" s="1"/>
  <c r="F24" i="3"/>
  <c r="J24" i="3" s="1"/>
  <c r="F25" i="3"/>
  <c r="J25" i="3" s="1"/>
  <c r="F26" i="3"/>
  <c r="J26" i="3" s="1"/>
  <c r="I27" i="3"/>
  <c r="E27" i="3"/>
  <c r="B27" i="3"/>
  <c r="F27" i="3" l="1"/>
  <c r="J14" i="3"/>
  <c r="J27" i="3" s="1"/>
</calcChain>
</file>

<file path=xl/sharedStrings.xml><?xml version="1.0" encoding="utf-8"?>
<sst xmlns="http://schemas.openxmlformats.org/spreadsheetml/2006/main" count="61" uniqueCount="60">
  <si>
    <t>L'apporto dato alle attività svolte nella struttura di servizio risulta valutabile tenuto conto della effettiva presenza in servizio?</t>
    <phoneticPr fontId="3" type="noConversion"/>
  </si>
  <si>
    <t xml:space="preserve">Apporto alle attività della struttura di servizio  </t>
    <phoneticPr fontId="3" type="noConversion"/>
  </si>
  <si>
    <t>Comportamenti</t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</si>
  <si>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</si>
  <si>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</si>
  <si>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</si>
  <si>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</si>
  <si>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</si>
  <si>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</si>
  <si>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</si>
  <si>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</si>
  <si>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</si>
  <si>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</si>
  <si>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</si>
  <si>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</si>
  <si>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</si>
  <si>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</si>
  <si>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</si>
  <si>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</si>
  <si>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</si>
  <si>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</si>
  <si>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</si>
  <si>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</si>
  <si>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</si>
  <si>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</si>
  <si>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</si>
  <si>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</si>
  <si>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PROPENSIONE ALL'INDIVIDUAZIONE DI CRITICITA'</t>
    <phoneticPr fontId="3" type="noConversion"/>
  </si>
  <si>
    <t>Attenzione alle criticità attuali</t>
    <phoneticPr fontId="3" type="noConversion"/>
  </si>
  <si>
    <t>Data:</t>
  </si>
  <si>
    <t>Soggetto valutatore</t>
  </si>
  <si>
    <t>Attenzione agli utenti interni</t>
  </si>
  <si>
    <t>Attenzione agli utenti esterni</t>
  </si>
  <si>
    <t>Promuove la comunicazione all’utente finalizzata alla semplificazione dell’accesso e degli adempimenti</t>
  </si>
  <si>
    <t>Attenzione alla qualità del servizio offerto</t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</si>
  <si>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</si>
  <si>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>Capacità di utilizzo dei sistemi informatici</t>
  </si>
  <si>
    <t>Non soddisfacente</t>
  </si>
  <si>
    <t>Raramente</t>
  </si>
  <si>
    <t>Sistematicamente</t>
  </si>
  <si>
    <t>LEGENDA PUNTEGGI</t>
  </si>
  <si>
    <t>PESO</t>
  </si>
  <si>
    <t>Individua problemi pratici e li comunica e/o risolve con tempestività</t>
  </si>
  <si>
    <t xml:space="preserve">Nome Valutato: </t>
  </si>
  <si>
    <t>% premio</t>
  </si>
  <si>
    <r>
      <rPr>
        <b/>
        <u/>
        <sz val="8"/>
        <rFont val="Verdana"/>
        <family val="2"/>
      </rPr>
      <t>Commento a cura del soggetto valutatore</t>
    </r>
    <r>
      <rPr>
        <b/>
        <sz val="8"/>
        <rFont val="Verdana"/>
        <family val="2"/>
      </rPr>
      <t xml:space="preserve"> 
Il commento/motivazione in relazione alla singola voce è obbligatorio nei seguenti casi:
1. </t>
    </r>
    <r>
      <rPr>
        <b/>
        <u/>
        <sz val="8"/>
        <rFont val="Verdana"/>
        <family val="2"/>
      </rPr>
      <t>scostamento in positivo o in negativo</t>
    </r>
    <r>
      <rPr>
        <b/>
        <sz val="8"/>
        <rFont val="Verdana"/>
        <family val="2"/>
      </rPr>
      <t xml:space="preserve"> del punteggio di valutazione rispetto al punteggio di autovalutazione;
2. </t>
    </r>
    <r>
      <rPr>
        <b/>
        <u/>
        <sz val="8"/>
        <rFont val="Verdana"/>
        <family val="2"/>
      </rPr>
      <t>punteggio 0</t>
    </r>
    <r>
      <rPr>
        <b/>
        <sz val="8"/>
        <rFont val="Verdana"/>
        <family val="2"/>
      </rPr>
      <t xml:space="preserve"> (non soddisfacente);
3. Indicatore non  riferibile al valutato (</t>
    </r>
    <r>
      <rPr>
        <b/>
        <u/>
        <sz val="8"/>
        <rFont val="Verdana"/>
        <family val="2"/>
      </rPr>
      <t>peso 0</t>
    </r>
    <r>
      <rPr>
        <b/>
        <sz val="8"/>
        <rFont val="Verdana"/>
        <family val="2"/>
      </rPr>
      <t>)</t>
    </r>
  </si>
  <si>
    <r>
      <rPr>
        <b/>
        <u/>
        <sz val="8"/>
        <rFont val="Verdana"/>
        <family val="2"/>
      </rPr>
      <t xml:space="preserve">Commento a cura del soggetto valutato
</t>
    </r>
    <r>
      <rPr>
        <b/>
        <sz val="8"/>
        <rFont val="Verdana"/>
        <family val="2"/>
      </rPr>
      <t>Il commento/motivazione in relazione alla singola voce è</t>
    </r>
    <r>
      <rPr>
        <b/>
        <u/>
        <sz val="8"/>
        <rFont val="Verdana"/>
        <family val="2"/>
      </rPr>
      <t xml:space="preserve"> obbligatorio</t>
    </r>
    <r>
      <rPr>
        <b/>
        <sz val="8"/>
        <rFont val="Verdana"/>
        <family val="2"/>
      </rPr>
      <t xml:space="preserve"> in caso di </t>
    </r>
    <r>
      <rPr>
        <b/>
        <u/>
        <sz val="8"/>
        <rFont val="Verdana"/>
        <family val="2"/>
      </rPr>
      <t xml:space="preserve">punteggio di Autovalutazione pari a  4. </t>
    </r>
    <r>
      <rPr>
        <b/>
        <sz val="8"/>
        <rFont val="Verdana"/>
        <family val="2"/>
      </rPr>
      <t xml:space="preserve">
</t>
    </r>
  </si>
  <si>
    <t>ORIENTAMENTO ALL'UTENTE</t>
  </si>
  <si>
    <t>Valutazione</t>
  </si>
  <si>
    <t>Autovalutazione</t>
  </si>
  <si>
    <r>
      <t xml:space="preserve">VALUTAZIONE DEI PERSONALE DI CATEGORIA B
SCHEDA PER LA VALUTAZIONE DEI COMPORTAMENTI 
</t>
    </r>
    <r>
      <rPr>
        <sz val="10"/>
        <rFont val="Arial"/>
        <family val="2"/>
      </rPr>
      <t>N.B. Anche per le unità di personale tecnico-amministrativo per le quali non è prevista la corresponsione di quote di trattamento accessorio legate alla valutazione della performance, il soggetto valutatore è tenuto a trasmettere all’URSTA le schede di valutazione dei comportamenti.</t>
    </r>
  </si>
  <si>
    <t xml:space="preserve">Periodo di valutazione: </t>
  </si>
  <si>
    <t xml:space="preserve">Rispetta i tempi indicati dal proprio superiore gerarchico della struttura per lo svolgimento della prestazione presso le sedi di Ateneo, nonché (in caso di lavoratore agile) a distanza </t>
  </si>
  <si>
    <t>Collaborazione con i colleghi dell'unità di appartenenza</t>
  </si>
  <si>
    <t>Interagisce in modo collaborativo con i colleghi  nell’ambito dell’unità organizzativa di appartenenza, facendo anche ricorso (in caso di lavoratore agile) agli strumenti di comunicazione a distanza messi a disposizione dell’Ateneo</t>
  </si>
  <si>
    <t>Attenzione alla semplificazione</t>
  </si>
  <si>
    <t>Mostra un comportamento attento alla qualità del servizio offerto</t>
    <phoneticPr fontId="3" type="noConversion"/>
  </si>
  <si>
    <t>Mostra attenzione alle esigenze degli utenti interni e, in caso di lavoratore agile, utilizza correttamente i CANALI per la COMUNICAZIONE anche a distanza con gli utenti interni ed esterni, nel rispetto delle fasce orarie concordate con il responsabile della struttura (in aderenza a quanto pubblicato sul sito web di Ateneo nella pagina della struttura medesima)</t>
  </si>
  <si>
    <r>
      <t>Mostra attenzione alle esigenze degli utenti esterni e, in caso di lavoratore agile, utilizza correttamente i CANALI per la COMUNICAZIONE anche a distanza con gli utenti interni ed esterni, nel rispetto delle fasce orarie concordate con il responsabile della struttura (in aderenza a quanto pubblicato sul sito web di Ateneo nella pagina della struttura medesima)</t>
    </r>
    <r>
      <rPr>
        <sz val="8"/>
        <rFont val="Calibri"/>
        <family val="2"/>
      </rPr>
      <t> </t>
    </r>
  </si>
  <si>
    <t>N.B. ricorre una valutazione negativa qualora – in sede di valutazione dei comportamenti organizzativi – l'unità di personale personale consegua una percentuale di valutazione globale dei comportamenti  pari o inferiore al 12,5% (12,5% si ottiene se la valutazione globale di comportamento è esattamente intermedia tra un profilo per il quale sono presenti tutti punteggi 1 ed un profilo per il quale sono presenti tutti punteggi 0, in una scala da 0 a 4): si fa rinvio al vigente SMVP, dove è precisato che tale valutazione negativa rileva ai fini dell'irrogazione del licenziamento disciplinare ai sensi dell'articolo 55-quater, comma 1, lettera f-quinquies), del decreto legislativo 30 marzo 2001, n. 165. Come precisato nel SMVP 2021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</si>
</sst>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  <font>
      <sz val="11"/>
      <name val="Corbe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0" fillId="3" borderId="19" xfId="0" applyFill="1" applyBorder="1" applyAlignment="1" applyProtection="1">
      <alignment vertical="center" wrapText="1"/>
    </xf>
    <xf numFmtId="0" fontId="0" fillId="3" borderId="20" xfId="0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9" fontId="3" fillId="0" borderId="5" xfId="0" applyNumberFormat="1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9" fontId="3" fillId="0" borderId="8" xfId="0" applyNumberFormat="1" applyFont="1" applyBorder="1" applyAlignment="1" applyProtection="1">
      <alignment horizontal="center" vertical="center" wrapText="1"/>
    </xf>
    <xf numFmtId="9" fontId="3" fillId="0" borderId="13" xfId="0" applyNumberFormat="1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9" fontId="5" fillId="2" borderId="15" xfId="1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9" fontId="3" fillId="2" borderId="15" xfId="1" applyFont="1" applyFill="1" applyBorder="1" applyAlignment="1" applyProtection="1">
      <alignment horizontal="center" vertical="center" wrapText="1"/>
    </xf>
    <xf numFmtId="9" fontId="3" fillId="2" borderId="15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0" fillId="2" borderId="3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6" borderId="42" xfId="0" applyFill="1" applyBorder="1" applyAlignment="1" applyProtection="1">
      <alignment vertical="center" wrapText="1"/>
    </xf>
    <xf numFmtId="0" fontId="4" fillId="3" borderId="41" xfId="0" applyFont="1" applyFill="1" applyBorder="1" applyAlignment="1" applyProtection="1">
      <alignment vertical="center" wrapText="1"/>
    </xf>
    <xf numFmtId="0" fontId="0" fillId="3" borderId="39" xfId="0" applyFill="1" applyBorder="1" applyAlignment="1" applyProtection="1">
      <alignment vertical="center" wrapText="1"/>
    </xf>
    <xf numFmtId="0" fontId="0" fillId="6" borderId="35" xfId="0" applyFill="1" applyBorder="1" applyAlignment="1" applyProtection="1">
      <alignment vertical="center" wrapText="1"/>
    </xf>
    <xf numFmtId="0" fontId="3" fillId="2" borderId="43" xfId="0" applyFont="1" applyFill="1" applyBorder="1" applyAlignment="1" applyProtection="1">
      <alignment vertical="center" wrapText="1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48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9" fontId="3" fillId="0" borderId="38" xfId="0" applyNumberFormat="1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vertical="center" wrapText="1"/>
    </xf>
    <xf numFmtId="9" fontId="3" fillId="6" borderId="29" xfId="0" applyNumberFormat="1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vertical="center" wrapText="1"/>
    </xf>
    <xf numFmtId="10" fontId="3" fillId="2" borderId="17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53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47" xfId="0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49" xfId="0" applyFont="1" applyBorder="1" applyAlignment="1" applyProtection="1">
      <alignment vertical="center" wrapText="1"/>
    </xf>
    <xf numFmtId="9" fontId="3" fillId="0" borderId="4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0" fontId="0" fillId="0" borderId="11" xfId="0" applyBorder="1" applyProtection="1"/>
    <xf numFmtId="0" fontId="5" fillId="2" borderId="18" xfId="0" applyFont="1" applyFill="1" applyBorder="1" applyAlignment="1" applyProtection="1">
      <alignment horizontal="center" vertical="center" textRotation="90" wrapText="1"/>
    </xf>
    <xf numFmtId="0" fontId="0" fillId="0" borderId="18" xfId="0" applyBorder="1" applyAlignment="1" applyProtection="1">
      <alignment horizontal="center" vertical="center" textRotation="90" wrapText="1"/>
    </xf>
    <xf numFmtId="0" fontId="0" fillId="0" borderId="22" xfId="0" applyBorder="1" applyAlignment="1" applyProtection="1">
      <alignment horizontal="center" vertical="center" textRotation="90" wrapText="1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3" borderId="44" xfId="0" applyFont="1" applyFill="1" applyBorder="1" applyAlignment="1" applyProtection="1">
      <alignment vertical="center" wrapText="1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23" xfId="0" applyFont="1" applyFill="1" applyBorder="1" applyAlignment="1" applyProtection="1">
      <alignment horizontal="center" vertical="center" textRotation="90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textRotation="90" wrapText="1"/>
    </xf>
    <xf numFmtId="9" fontId="3" fillId="0" borderId="4" xfId="0" applyNumberFormat="1" applyFont="1" applyBorder="1" applyAlignment="1" applyProtection="1">
      <alignment horizontal="center" vertical="center" wrapText="1"/>
      <protection locked="0"/>
    </xf>
    <xf numFmtId="9" fontId="3" fillId="0" borderId="7" xfId="0" applyNumberFormat="1" applyFont="1" applyBorder="1" applyAlignment="1" applyProtection="1">
      <alignment horizontal="center" vertical="center" wrapText="1"/>
      <protection locked="0"/>
    </xf>
    <xf numFmtId="9" fontId="3" fillId="0" borderId="12" xfId="0" applyNumberFormat="1" applyFont="1" applyBorder="1" applyAlignment="1" applyProtection="1">
      <alignment horizontal="center" vertical="center" wrapText="1"/>
      <protection locked="0"/>
    </xf>
    <xf numFmtId="9" fontId="3" fillId="6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topLeftCell="A6" zoomScaleNormal="100" zoomScalePageLayoutView="60" workbookViewId="0">
      <selection activeCell="D14" sqref="D14"/>
    </sheetView>
  </sheetViews>
  <sheetFormatPr defaultColWidth="9.140625" defaultRowHeight="12.75" x14ac:dyDescent="0.2"/>
  <cols>
    <col min="1" max="1" width="18.5703125" style="8" customWidth="1"/>
    <col min="2" max="2" width="6.140625" style="40" customWidth="1"/>
    <col min="3" max="3" width="17.7109375" style="8" customWidth="1"/>
    <col min="4" max="4" width="29.140625" style="8" customWidth="1"/>
    <col min="5" max="5" width="6" style="40" customWidth="1"/>
    <col min="6" max="6" width="7.28515625" style="40" customWidth="1"/>
    <col min="7" max="7" width="1.85546875" style="40" customWidth="1"/>
    <col min="8" max="8" width="11.42578125" style="40" customWidth="1"/>
    <col min="9" max="9" width="11.85546875" style="40" bestFit="1" customWidth="1"/>
    <col min="10" max="10" width="11.7109375" style="8" customWidth="1"/>
    <col min="11" max="12" width="9.140625" style="8"/>
    <col min="13" max="13" width="6.42578125" style="8" customWidth="1"/>
    <col min="14" max="14" width="0.7109375" style="8" hidden="1" customWidth="1"/>
    <col min="15" max="15" width="3.28515625" style="8" hidden="1" customWidth="1"/>
    <col min="16" max="16" width="44.5703125" style="8" customWidth="1"/>
    <col min="17" max="17" width="9.140625" style="8" hidden="1" customWidth="1"/>
    <col min="18" max="16384" width="9.140625" style="8"/>
  </cols>
  <sheetData>
    <row r="1" spans="1:21" ht="63.95" customHeight="1" x14ac:dyDescent="0.2">
      <c r="A1" s="145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21" s="1" customFormat="1" ht="21" customHeight="1" x14ac:dyDescent="0.2">
      <c r="A2" s="70" t="s">
        <v>29</v>
      </c>
      <c r="B2" s="71"/>
      <c r="C2" s="143" t="s">
        <v>51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61"/>
    </row>
    <row r="3" spans="1:21" s="1" customFormat="1" ht="24" customHeight="1" x14ac:dyDescent="0.2">
      <c r="A3" s="153" t="s">
        <v>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61"/>
    </row>
    <row r="4" spans="1:21" s="1" customFormat="1" ht="33" customHeight="1" x14ac:dyDescent="0.2">
      <c r="A4" s="156" t="s">
        <v>43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62"/>
    </row>
    <row r="5" spans="1:21" s="1" customFormat="1" ht="33" customHeight="1" x14ac:dyDescent="0.2">
      <c r="A5" s="51"/>
      <c r="B5" s="50"/>
      <c r="C5" s="46" t="s">
        <v>40</v>
      </c>
      <c r="D5" s="161" t="s">
        <v>35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52"/>
    </row>
    <row r="6" spans="1:21" ht="15.75" x14ac:dyDescent="0.2">
      <c r="A6" s="53"/>
      <c r="B6" s="9">
        <v>0</v>
      </c>
      <c r="C6" s="10" t="s">
        <v>37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6"/>
    </row>
    <row r="7" spans="1:21" ht="18.75" customHeight="1" x14ac:dyDescent="0.2">
      <c r="A7" s="57"/>
      <c r="B7" s="9">
        <v>1</v>
      </c>
      <c r="C7" s="10" t="s">
        <v>38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6"/>
    </row>
    <row r="8" spans="1:21" ht="22.5" customHeight="1" x14ac:dyDescent="0.2">
      <c r="A8" s="57"/>
      <c r="B8" s="9">
        <v>2</v>
      </c>
      <c r="C8" s="10" t="s">
        <v>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6"/>
    </row>
    <row r="9" spans="1:21" ht="27.75" customHeight="1" x14ac:dyDescent="0.2">
      <c r="A9" s="57"/>
      <c r="B9" s="9">
        <v>3</v>
      </c>
      <c r="C9" s="10" t="s">
        <v>8</v>
      </c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6"/>
    </row>
    <row r="10" spans="1:21" ht="21.75" customHeight="1" x14ac:dyDescent="0.2">
      <c r="A10" s="58"/>
      <c r="B10" s="9">
        <v>4</v>
      </c>
      <c r="C10" s="10" t="s">
        <v>39</v>
      </c>
      <c r="D10" s="48"/>
      <c r="E10" s="49"/>
      <c r="F10" s="49"/>
      <c r="G10" s="49"/>
      <c r="H10" s="49"/>
      <c r="I10" s="48"/>
      <c r="J10" s="48"/>
      <c r="K10" s="48"/>
      <c r="L10" s="48"/>
      <c r="M10" s="13"/>
      <c r="N10" s="14"/>
      <c r="O10" s="14"/>
      <c r="P10" s="59"/>
    </row>
    <row r="11" spans="1:21" ht="139.5" customHeight="1" x14ac:dyDescent="0.2">
      <c r="A11" s="140" t="s">
        <v>2</v>
      </c>
      <c r="B11" s="159" t="s">
        <v>41</v>
      </c>
      <c r="C11" s="140" t="s">
        <v>3</v>
      </c>
      <c r="D11" s="140" t="s">
        <v>4</v>
      </c>
      <c r="E11" s="150" t="s">
        <v>5</v>
      </c>
      <c r="F11" s="150" t="s">
        <v>6</v>
      </c>
      <c r="G11" s="142"/>
      <c r="H11" s="90" t="s">
        <v>49</v>
      </c>
      <c r="I11" s="90" t="s">
        <v>48</v>
      </c>
      <c r="J11" s="90" t="s">
        <v>9</v>
      </c>
      <c r="K11" s="140" t="s">
        <v>46</v>
      </c>
      <c r="L11" s="140"/>
      <c r="M11" s="140"/>
      <c r="N11" s="140"/>
      <c r="O11" s="140"/>
      <c r="P11" s="136" t="s">
        <v>45</v>
      </c>
      <c r="Q11" s="137"/>
      <c r="R11" s="134"/>
      <c r="S11" s="135"/>
      <c r="T11" s="103"/>
      <c r="U11" s="103"/>
    </row>
    <row r="12" spans="1:21" ht="18" customHeight="1" x14ac:dyDescent="0.2">
      <c r="A12" s="140"/>
      <c r="B12" s="159"/>
      <c r="C12" s="140"/>
      <c r="D12" s="140"/>
      <c r="E12" s="150"/>
      <c r="F12" s="151"/>
      <c r="G12" s="142"/>
      <c r="H12" s="90" t="s">
        <v>10</v>
      </c>
      <c r="I12" s="90" t="s">
        <v>10</v>
      </c>
      <c r="J12" s="90" t="s">
        <v>11</v>
      </c>
      <c r="K12" s="140"/>
      <c r="L12" s="140"/>
      <c r="M12" s="140"/>
      <c r="N12" s="140"/>
      <c r="O12" s="140"/>
      <c r="P12" s="136"/>
      <c r="Q12" s="137"/>
      <c r="R12" s="134"/>
      <c r="S12" s="135"/>
      <c r="T12" s="103"/>
      <c r="U12" s="103"/>
    </row>
    <row r="13" spans="1:21" ht="13.5" thickBot="1" x14ac:dyDescent="0.25">
      <c r="A13" s="141"/>
      <c r="B13" s="160"/>
      <c r="C13" s="141"/>
      <c r="D13" s="141"/>
      <c r="E13" s="163"/>
      <c r="F13" s="152"/>
      <c r="G13" s="142"/>
      <c r="H13" s="15"/>
      <c r="I13" s="15"/>
      <c r="J13" s="90"/>
      <c r="K13" s="141"/>
      <c r="L13" s="141"/>
      <c r="M13" s="141"/>
      <c r="N13" s="141"/>
      <c r="O13" s="141"/>
      <c r="P13" s="138"/>
      <c r="Q13" s="139"/>
      <c r="R13" s="134"/>
      <c r="S13" s="135"/>
      <c r="T13" s="103"/>
      <c r="U13" s="103"/>
    </row>
    <row r="14" spans="1:21" ht="78.75" customHeight="1" x14ac:dyDescent="0.2">
      <c r="A14" s="116" t="s">
        <v>12</v>
      </c>
      <c r="B14" s="148">
        <v>0.05</v>
      </c>
      <c r="C14" s="16" t="s">
        <v>13</v>
      </c>
      <c r="D14" s="17" t="s">
        <v>14</v>
      </c>
      <c r="E14" s="164">
        <v>0.7</v>
      </c>
      <c r="F14" s="18">
        <f>+IF((OR(E14=0,E15=0)),E14/SUM(E14:E15),E14)</f>
        <v>0.7</v>
      </c>
      <c r="G14" s="19"/>
      <c r="H14" s="2"/>
      <c r="I14" s="3"/>
      <c r="J14" s="41">
        <f>I14*F14*$B$14</f>
        <v>0</v>
      </c>
      <c r="K14" s="127"/>
      <c r="L14" s="127"/>
      <c r="M14" s="127"/>
      <c r="N14" s="127"/>
      <c r="O14" s="127"/>
      <c r="P14" s="127"/>
      <c r="Q14" s="128"/>
      <c r="R14" s="101"/>
      <c r="S14" s="102"/>
      <c r="T14" s="103"/>
      <c r="U14" s="103"/>
    </row>
    <row r="15" spans="1:21" ht="74.25" thickBot="1" x14ac:dyDescent="0.25">
      <c r="A15" s="125"/>
      <c r="B15" s="149"/>
      <c r="C15" s="20" t="s">
        <v>15</v>
      </c>
      <c r="D15" s="21" t="s">
        <v>17</v>
      </c>
      <c r="E15" s="165">
        <v>0.3</v>
      </c>
      <c r="F15" s="22">
        <f>+IF((OR(E14=0,E15=0)),E15/SUM(E14:E15),E15)</f>
        <v>0.3</v>
      </c>
      <c r="G15" s="19"/>
      <c r="H15" s="4"/>
      <c r="I15" s="5"/>
      <c r="J15" s="43">
        <f>I15*F15*$B$14</f>
        <v>0</v>
      </c>
      <c r="K15" s="127"/>
      <c r="L15" s="127"/>
      <c r="M15" s="127"/>
      <c r="N15" s="127"/>
      <c r="O15" s="128"/>
      <c r="P15" s="130"/>
      <c r="Q15" s="131"/>
      <c r="R15" s="101"/>
      <c r="S15" s="102"/>
      <c r="T15" s="103"/>
      <c r="U15" s="103"/>
    </row>
    <row r="16" spans="1:21" ht="63.75" customHeight="1" x14ac:dyDescent="0.2">
      <c r="A16" s="116" t="s">
        <v>18</v>
      </c>
      <c r="B16" s="119">
        <v>0.05</v>
      </c>
      <c r="C16" s="17" t="s">
        <v>19</v>
      </c>
      <c r="D16" s="17" t="s">
        <v>20</v>
      </c>
      <c r="E16" s="164">
        <v>0.8</v>
      </c>
      <c r="F16" s="18">
        <f>+IF((OR(E16=0,E17=0)),E16/SUM(E16:E17),E16)</f>
        <v>0.8</v>
      </c>
      <c r="G16" s="19"/>
      <c r="H16" s="2"/>
      <c r="I16" s="3"/>
      <c r="J16" s="41">
        <f>I16*F16*$B$16</f>
        <v>0</v>
      </c>
      <c r="K16" s="97"/>
      <c r="L16" s="97"/>
      <c r="M16" s="97"/>
      <c r="N16" s="97"/>
      <c r="O16" s="98"/>
      <c r="P16" s="123"/>
      <c r="Q16" s="124"/>
      <c r="R16" s="101"/>
      <c r="S16" s="102"/>
      <c r="T16" s="103"/>
      <c r="U16" s="103"/>
    </row>
    <row r="17" spans="1:21" ht="43.5" customHeight="1" thickBot="1" x14ac:dyDescent="0.25">
      <c r="A17" s="117"/>
      <c r="B17" s="120"/>
      <c r="C17" s="21" t="s">
        <v>36</v>
      </c>
      <c r="D17" s="21" t="s">
        <v>21</v>
      </c>
      <c r="E17" s="165">
        <v>0.2</v>
      </c>
      <c r="F17" s="22">
        <f>+IF((OR(E16=0,E17=0)),E17/SUM(E16:E17),E17)</f>
        <v>0.2</v>
      </c>
      <c r="G17" s="19"/>
      <c r="H17" s="6"/>
      <c r="I17" s="7"/>
      <c r="J17" s="42">
        <f>I17*F17*$B$16</f>
        <v>0</v>
      </c>
      <c r="K17" s="127"/>
      <c r="L17" s="127"/>
      <c r="M17" s="127"/>
      <c r="N17" s="127"/>
      <c r="O17" s="129"/>
      <c r="P17" s="109"/>
      <c r="Q17" s="110"/>
      <c r="R17" s="101"/>
      <c r="S17" s="102"/>
      <c r="T17" s="103"/>
      <c r="U17" s="103"/>
    </row>
    <row r="18" spans="1:21" ht="63" x14ac:dyDescent="0.2">
      <c r="A18" s="116" t="s">
        <v>22</v>
      </c>
      <c r="B18" s="119">
        <v>0.6</v>
      </c>
      <c r="C18" s="17" t="s">
        <v>23</v>
      </c>
      <c r="D18" s="92" t="s">
        <v>52</v>
      </c>
      <c r="E18" s="164">
        <v>0.25</v>
      </c>
      <c r="F18" s="18">
        <f>+IF((OR(E18=0,E19=0,E20=0)),E18/SUM(E18:E20),E18)</f>
        <v>0.25</v>
      </c>
      <c r="G18" s="19"/>
      <c r="H18" s="2"/>
      <c r="I18" s="3"/>
      <c r="J18" s="41">
        <f>I18*F18*$B$18</f>
        <v>0</v>
      </c>
      <c r="K18" s="97"/>
      <c r="L18" s="97"/>
      <c r="M18" s="97"/>
      <c r="N18" s="97"/>
      <c r="O18" s="122"/>
      <c r="P18" s="123"/>
      <c r="Q18" s="124"/>
      <c r="R18" s="101"/>
      <c r="S18" s="102"/>
      <c r="T18" s="103"/>
      <c r="U18" s="103"/>
    </row>
    <row r="19" spans="1:21" ht="33.75" customHeight="1" x14ac:dyDescent="0.2">
      <c r="A19" s="117"/>
      <c r="B19" s="120"/>
      <c r="C19" s="21" t="s">
        <v>24</v>
      </c>
      <c r="D19" s="93" t="s">
        <v>25</v>
      </c>
      <c r="E19" s="165">
        <v>0.25</v>
      </c>
      <c r="F19" s="22">
        <f>+IF((OR(E18=0,E19=0,E20=0)),E19/SUM(E18:E20),E19)</f>
        <v>0.25</v>
      </c>
      <c r="G19" s="19"/>
      <c r="H19" s="6"/>
      <c r="I19" s="7"/>
      <c r="J19" s="44">
        <f>I19*F19*$B$18</f>
        <v>0</v>
      </c>
      <c r="K19" s="127"/>
      <c r="L19" s="127"/>
      <c r="M19" s="127"/>
      <c r="N19" s="127"/>
      <c r="O19" s="128"/>
      <c r="P19" s="111"/>
      <c r="Q19" s="112"/>
      <c r="R19" s="101"/>
      <c r="S19" s="102"/>
      <c r="T19" s="103"/>
      <c r="U19" s="103"/>
    </row>
    <row r="20" spans="1:21" ht="60" customHeight="1" thickBot="1" x14ac:dyDescent="0.25">
      <c r="A20" s="118"/>
      <c r="B20" s="121"/>
      <c r="C20" s="79" t="s">
        <v>1</v>
      </c>
      <c r="D20" s="94" t="s">
        <v>0</v>
      </c>
      <c r="E20" s="166">
        <v>0.5</v>
      </c>
      <c r="F20" s="80">
        <f>+IF((OR(E19=0,E20=0,E18=0)),E20/SUM(E18:E20),E20)</f>
        <v>0.5</v>
      </c>
      <c r="G20" s="81"/>
      <c r="H20" s="82"/>
      <c r="I20" s="83"/>
      <c r="J20" s="42">
        <f>I20*F20*$B$18</f>
        <v>0</v>
      </c>
      <c r="K20" s="107"/>
      <c r="L20" s="107"/>
      <c r="M20" s="107"/>
      <c r="N20" s="107"/>
      <c r="O20" s="108"/>
      <c r="P20" s="109"/>
      <c r="Q20" s="110"/>
      <c r="R20" s="101"/>
      <c r="S20" s="102"/>
      <c r="T20" s="103"/>
      <c r="U20" s="103"/>
    </row>
    <row r="21" spans="1:21" ht="84.75" thickBot="1" x14ac:dyDescent="0.25">
      <c r="A21" s="84" t="s">
        <v>26</v>
      </c>
      <c r="B21" s="91">
        <v>0.1</v>
      </c>
      <c r="C21" s="86" t="s">
        <v>53</v>
      </c>
      <c r="D21" s="88" t="s">
        <v>54</v>
      </c>
      <c r="E21" s="167">
        <v>1</v>
      </c>
      <c r="F21" s="87">
        <f t="shared" ref="F21" si="0">+IF((OR(E20=0,E21=0,E19=0)),E21/SUM(E19:E21),E21)</f>
        <v>1</v>
      </c>
      <c r="G21" s="85"/>
      <c r="H21" s="2"/>
      <c r="I21" s="3"/>
      <c r="J21" s="41">
        <f>I21*F21*$B$21</f>
        <v>0</v>
      </c>
      <c r="K21" s="113"/>
      <c r="L21" s="114"/>
      <c r="M21" s="115"/>
      <c r="N21" s="72"/>
      <c r="O21" s="76"/>
      <c r="P21" s="77"/>
      <c r="Q21" s="78"/>
      <c r="R21" s="73"/>
      <c r="S21" s="74"/>
      <c r="T21" s="75"/>
      <c r="U21" s="75"/>
    </row>
    <row r="22" spans="1:21" ht="126" x14ac:dyDescent="0.2">
      <c r="A22" s="116" t="s">
        <v>47</v>
      </c>
      <c r="B22" s="119">
        <v>0.1</v>
      </c>
      <c r="C22" s="17" t="s">
        <v>31</v>
      </c>
      <c r="D22" s="93" t="s">
        <v>57</v>
      </c>
      <c r="E22" s="164">
        <v>0.25</v>
      </c>
      <c r="F22" s="23">
        <f>+IF((OR($E$22=0,$E$23=0,$E$24=0,$E$25=0)),$E$22/SUM($E$22:$E$25),E22)</f>
        <v>0.25</v>
      </c>
      <c r="G22" s="19"/>
      <c r="H22" s="2"/>
      <c r="I22" s="3"/>
      <c r="J22" s="41">
        <f>I22*F22*$B$22</f>
        <v>0</v>
      </c>
      <c r="K22" s="97"/>
      <c r="L22" s="97"/>
      <c r="M22" s="97"/>
      <c r="N22" s="97"/>
      <c r="O22" s="98"/>
      <c r="P22" s="111"/>
      <c r="Q22" s="112"/>
      <c r="R22" s="101"/>
      <c r="S22" s="102"/>
      <c r="T22" s="103"/>
      <c r="U22" s="103"/>
    </row>
    <row r="23" spans="1:21" ht="126.75" x14ac:dyDescent="0.2">
      <c r="A23" s="125"/>
      <c r="B23" s="126"/>
      <c r="C23" s="21" t="s">
        <v>32</v>
      </c>
      <c r="D23" s="93" t="s">
        <v>58</v>
      </c>
      <c r="E23" s="165">
        <v>0.25</v>
      </c>
      <c r="F23" s="22">
        <f>+IF((OR($E$22=0,$E$23=0,$E$24=0,$E$25=0)),E23/SUM($E$22:$E$25),E23)</f>
        <v>0.25</v>
      </c>
      <c r="G23" s="19"/>
      <c r="H23" s="6"/>
      <c r="I23" s="7"/>
      <c r="J23" s="44">
        <f>I23*F23*$B$22</f>
        <v>0</v>
      </c>
      <c r="K23" s="127"/>
      <c r="L23" s="127"/>
      <c r="M23" s="127"/>
      <c r="N23" s="127"/>
      <c r="O23" s="128"/>
      <c r="P23" s="45"/>
      <c r="Q23" s="63"/>
      <c r="R23" s="101"/>
      <c r="S23" s="102"/>
      <c r="T23" s="103"/>
      <c r="U23" s="103"/>
    </row>
    <row r="24" spans="1:21" ht="42" x14ac:dyDescent="0.2">
      <c r="A24" s="125"/>
      <c r="B24" s="126"/>
      <c r="C24" s="21" t="s">
        <v>55</v>
      </c>
      <c r="D24" s="21" t="s">
        <v>33</v>
      </c>
      <c r="E24" s="165">
        <v>0.25</v>
      </c>
      <c r="F24" s="22">
        <f>+IF((OR($E$22=0,$E$23=0,$E$24=0,$E$25=0)),E24/SUM($E$22:$E$25),E24)</f>
        <v>0.25</v>
      </c>
      <c r="G24" s="19"/>
      <c r="H24" s="6"/>
      <c r="I24" s="7"/>
      <c r="J24" s="44">
        <f>I24*F24*$B$22</f>
        <v>0</v>
      </c>
      <c r="K24" s="127"/>
      <c r="L24" s="127"/>
      <c r="M24" s="127"/>
      <c r="N24" s="127"/>
      <c r="O24" s="129"/>
      <c r="P24" s="130"/>
      <c r="Q24" s="131"/>
      <c r="R24" s="101"/>
      <c r="S24" s="102"/>
      <c r="T24" s="103"/>
      <c r="U24" s="103"/>
    </row>
    <row r="25" spans="1:21" ht="38.25" customHeight="1" thickBot="1" x14ac:dyDescent="0.25">
      <c r="A25" s="125"/>
      <c r="B25" s="126"/>
      <c r="C25" s="21" t="s">
        <v>34</v>
      </c>
      <c r="D25" s="21" t="s">
        <v>56</v>
      </c>
      <c r="E25" s="165">
        <v>0.25</v>
      </c>
      <c r="F25" s="22">
        <f>+IF((OR($E$22=0,$E$23=0,$E$24=0,$E$25=0)),E25/SUM($E$22:$E$25),E25)</f>
        <v>0.25</v>
      </c>
      <c r="G25" s="19"/>
      <c r="H25" s="6"/>
      <c r="I25" s="7"/>
      <c r="J25" s="42">
        <f>I25*F25*$B$22</f>
        <v>0</v>
      </c>
      <c r="K25" s="127"/>
      <c r="L25" s="127"/>
      <c r="M25" s="127"/>
      <c r="N25" s="127"/>
      <c r="O25" s="128"/>
      <c r="P25" s="132"/>
      <c r="Q25" s="133"/>
      <c r="R25" s="101"/>
      <c r="S25" s="102"/>
      <c r="T25" s="103"/>
      <c r="U25" s="103"/>
    </row>
    <row r="26" spans="1:21" ht="41.1" customHeight="1" thickBot="1" x14ac:dyDescent="0.25">
      <c r="A26" s="24" t="s">
        <v>27</v>
      </c>
      <c r="B26" s="91">
        <v>0.1</v>
      </c>
      <c r="C26" s="17" t="s">
        <v>28</v>
      </c>
      <c r="D26" s="17" t="s">
        <v>42</v>
      </c>
      <c r="E26" s="164">
        <v>1</v>
      </c>
      <c r="F26" s="18">
        <f>+E26</f>
        <v>1</v>
      </c>
      <c r="G26" s="19"/>
      <c r="H26" s="2"/>
      <c r="I26" s="3"/>
      <c r="J26" s="41">
        <f>I26*F26*$B$26</f>
        <v>0</v>
      </c>
      <c r="K26" s="97"/>
      <c r="L26" s="97"/>
      <c r="M26" s="97"/>
      <c r="N26" s="97"/>
      <c r="O26" s="98"/>
      <c r="P26" s="99"/>
      <c r="Q26" s="100"/>
      <c r="R26" s="101"/>
      <c r="S26" s="102"/>
      <c r="T26" s="103"/>
      <c r="U26" s="103"/>
    </row>
    <row r="27" spans="1:21" ht="15.75" x14ac:dyDescent="0.2">
      <c r="A27" s="25" t="s">
        <v>16</v>
      </c>
      <c r="B27" s="26">
        <f>SUM(B12:B26)</f>
        <v>0.99999999999999989</v>
      </c>
      <c r="C27" s="27"/>
      <c r="D27" s="27"/>
      <c r="E27" s="28">
        <f>+SUM(E14:E26)/6</f>
        <v>1</v>
      </c>
      <c r="F27" s="29">
        <f>+SUM(F14:F26)/6</f>
        <v>1</v>
      </c>
      <c r="G27" s="30"/>
      <c r="H27" s="31">
        <f>SUM(H14:H26)</f>
        <v>0</v>
      </c>
      <c r="I27" s="32">
        <f>SUM(I14:I26)</f>
        <v>0</v>
      </c>
      <c r="J27" s="89">
        <f>SUM(J14:J26)/4</f>
        <v>0</v>
      </c>
      <c r="K27" s="104"/>
      <c r="L27" s="105"/>
      <c r="M27" s="105"/>
      <c r="N27" s="105"/>
      <c r="O27" s="106"/>
      <c r="P27" s="47"/>
      <c r="Q27" s="64"/>
      <c r="R27" s="101"/>
      <c r="S27" s="102"/>
      <c r="T27" s="103"/>
      <c r="U27" s="103"/>
    </row>
    <row r="28" spans="1:21" ht="12.75" customHeight="1" thickBot="1" x14ac:dyDescent="0.25">
      <c r="A28" s="33"/>
      <c r="B28" s="34"/>
      <c r="C28" s="35"/>
      <c r="D28" s="35"/>
      <c r="E28" s="34"/>
      <c r="F28" s="34"/>
      <c r="G28" s="36"/>
      <c r="H28" s="37"/>
      <c r="I28" s="38"/>
      <c r="J28" s="35"/>
      <c r="K28" s="39"/>
      <c r="L28" s="35"/>
      <c r="M28" s="35"/>
      <c r="N28" s="35"/>
      <c r="O28" s="35"/>
      <c r="P28" s="60"/>
      <c r="Q28" s="64"/>
      <c r="R28" s="69"/>
      <c r="S28" s="55"/>
    </row>
    <row r="29" spans="1:21" ht="15" x14ac:dyDescent="0.2">
      <c r="A29" s="55"/>
      <c r="B29" s="65"/>
      <c r="C29" s="55"/>
      <c r="D29" s="55"/>
      <c r="E29" s="65"/>
      <c r="F29" s="65"/>
      <c r="G29" s="65"/>
      <c r="H29" s="65"/>
      <c r="I29" s="65"/>
      <c r="J29" s="55"/>
      <c r="K29" s="55"/>
      <c r="L29" s="55"/>
      <c r="M29" s="55"/>
      <c r="N29" s="55"/>
      <c r="O29" s="55"/>
      <c r="P29" s="66" t="s">
        <v>44</v>
      </c>
      <c r="Q29" s="67"/>
    </row>
    <row r="30" spans="1:21" ht="15" customHeight="1" x14ac:dyDescent="0.2">
      <c r="A30" s="95" t="s">
        <v>59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68"/>
    </row>
    <row r="31" spans="1:21" ht="64.5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68"/>
    </row>
  </sheetData>
  <sheetProtection algorithmName="SHA-512" hashValue="d1ejIVWoT7o/ScDoPPLrodQkCsEhgYsq5yh+jKS3kU6ZzprN1S8goR7Uf9enFbtBVAhTsuZICRb9oFR1P7HyLA==" saltValue="+J5ATLoetCmqiZEwILgELQ==" spinCount="100000" sheet="1" formatCells="0" formatColumns="0" formatRows="0"/>
  <mergeCells count="76">
    <mergeCell ref="A16:A17"/>
    <mergeCell ref="B16:B17"/>
    <mergeCell ref="C2:O2"/>
    <mergeCell ref="A1:P1"/>
    <mergeCell ref="A14:A15"/>
    <mergeCell ref="B14:B15"/>
    <mergeCell ref="F11:F13"/>
    <mergeCell ref="A3:O3"/>
    <mergeCell ref="A4:O4"/>
    <mergeCell ref="A11:A13"/>
    <mergeCell ref="B11:B13"/>
    <mergeCell ref="C11:C13"/>
    <mergeCell ref="D11:D13"/>
    <mergeCell ref="D5:O5"/>
    <mergeCell ref="E11:E13"/>
    <mergeCell ref="T11:U13"/>
    <mergeCell ref="R11:S13"/>
    <mergeCell ref="P11:Q13"/>
    <mergeCell ref="K11:O13"/>
    <mergeCell ref="G11:G13"/>
    <mergeCell ref="R14:S14"/>
    <mergeCell ref="T14:U14"/>
    <mergeCell ref="K14:O14"/>
    <mergeCell ref="P14:Q14"/>
    <mergeCell ref="R15:S15"/>
    <mergeCell ref="T15:U15"/>
    <mergeCell ref="K15:O15"/>
    <mergeCell ref="P15:Q15"/>
    <mergeCell ref="T16:U16"/>
    <mergeCell ref="K17:O17"/>
    <mergeCell ref="P17:Q17"/>
    <mergeCell ref="R17:S17"/>
    <mergeCell ref="T17:U17"/>
    <mergeCell ref="R16:S16"/>
    <mergeCell ref="K16:O16"/>
    <mergeCell ref="P16:Q16"/>
    <mergeCell ref="T18:U18"/>
    <mergeCell ref="K19:O19"/>
    <mergeCell ref="P19:Q19"/>
    <mergeCell ref="R19:S19"/>
    <mergeCell ref="T19:U19"/>
    <mergeCell ref="R18:S18"/>
    <mergeCell ref="A18:A20"/>
    <mergeCell ref="B18:B20"/>
    <mergeCell ref="K18:O18"/>
    <mergeCell ref="P18:Q18"/>
    <mergeCell ref="R25:S25"/>
    <mergeCell ref="A22:A25"/>
    <mergeCell ref="B22:B25"/>
    <mergeCell ref="K23:O23"/>
    <mergeCell ref="K24:O24"/>
    <mergeCell ref="P24:Q24"/>
    <mergeCell ref="K25:O25"/>
    <mergeCell ref="P25:Q25"/>
    <mergeCell ref="T25:U25"/>
    <mergeCell ref="R23:S23"/>
    <mergeCell ref="T23:U23"/>
    <mergeCell ref="T24:U24"/>
    <mergeCell ref="R24:S24"/>
    <mergeCell ref="T22:U22"/>
    <mergeCell ref="K20:O20"/>
    <mergeCell ref="P20:Q20"/>
    <mergeCell ref="R20:S20"/>
    <mergeCell ref="R22:S22"/>
    <mergeCell ref="T20:U20"/>
    <mergeCell ref="K22:O22"/>
    <mergeCell ref="P22:Q22"/>
    <mergeCell ref="K21:M21"/>
    <mergeCell ref="A30:P31"/>
    <mergeCell ref="K26:O26"/>
    <mergeCell ref="P26:Q26"/>
    <mergeCell ref="R26:S26"/>
    <mergeCell ref="T26:U26"/>
    <mergeCell ref="K27:O27"/>
    <mergeCell ref="R27:S27"/>
    <mergeCell ref="T27:U27"/>
  </mergeCells>
  <phoneticPr fontId="3" type="noConversion"/>
  <pageMargins left="0.70866141732283472" right="0.70866141732283472" top="0.35433070866141736" bottom="0.15748031496062992" header="0.31496062992125984" footer="0.31496062992125984"/>
  <pageSetup paperSize="9" scale="70" fitToHeight="0" orientation="landscape" r:id="rId1"/>
  <ignoredErrors>
    <ignoredError sqref="F14 F22:F26 F16:F20" formulaRange="1"/>
    <ignoredError sqref="F1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B_Comport B</vt:lpstr>
      <vt:lpstr>'All B_Comport B'!Area_stampa</vt:lpstr>
      <vt:lpstr>'All B_Comport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2021-01-20T09:11:39Z</cp:lastPrinted>
  <dcterms:created xsi:type="dcterms:W3CDTF">2013-11-18T10:34:32Z</dcterms:created>
  <dcterms:modified xsi:type="dcterms:W3CDTF">2021-10-29T08:04:49Z</dcterms:modified>
</cp:coreProperties>
</file>